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xl/worksheets/sheet1.xml" ContentType="application/vnd.openxmlformats-officedocument.spreadsheetml.worksheet+xml"/>
  <Override PartName="/xl/threadedComments/threadedComment1.xml" ContentType="application/vnd.ms-excel.threadedcomment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Compatibility="0"/>
  <workbookProtection/>
  <bookViews>
    <workbookView xWindow="360" yWindow="15" windowWidth="20955" windowHeight="9720" activeTab="0" showHorizontalScroll="1" showVerticalScroll="1"/>
  </bookViews>
  <sheets>
    <sheet name="Grundeinkommen AT" sheetId="1" state="visible" r:id="rId2"/>
    <sheet name="Diagramm" sheetId="2" state="visible" r:id="rId3"/>
  </sheets>
  <definedNames>
    <definedName name="_xlnm.Print_Area" localSheetId="0" hidden="0">'Grundeinkommen AT'!$B$2:$J$42</definedName>
  </definedNames>
  <calcPr refMode="A1" iterate="0" iterateCount="100" iterateDelta="0.0001"/>
  <extLst>
    <ext xmlns:x15="http://schemas.microsoft.com/office/spreadsheetml/2010/11/main" uri="{D0CA8CA8-9F24-4464-BF8E-62219DCF47F9}"/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tc={C43B9D44-B7AD-4987-BCAA-A0057728D4E1}</author>
  </authors>
  <commentList>
    <comment ref="C18" authorId="0" xr:uid="{C43B9D44-B7AD-4987-BCAA-A0057728D4E1}">
      <text>
        <r>
          <rPr>
            <b/>
            <sz val="9"/>
            <rFont val="Tahoma"/>
          </rPr>
          <t>OpenAI:</t>
        </r>
        <r>
          <rPr>
            <sz val="9"/>
            <rFont val="Tahoma"/>
          </rPr>
          <t xml:space="preserve">
Frei anpassbarer Testsatz. Startwert 5,97 %. Die Ampel und alle Einnahmen/Reserven berechnen sich automatisch neu.
</t>
        </r>
      </text>
    </comment>
  </commentList>
</comments>
</file>

<file path=xl/sharedStrings.xml><?xml version="1.0" encoding="utf-8"?>
<sst xmlns="http://schemas.openxmlformats.org/spreadsheetml/2006/main" count="87" uniqueCount="87">
  <si>
    <t xml:space="preserve">GRUNDEINKOMMEN AT – TRANSAKTIONSMODELL &amp; SOZIALLEISTUNGEN 2025</t>
  </si>
  <si>
    <t xml:space="preserve">Monats- und Jahreswerte auf einen Blick · Prozentsatz frei anpassbar · Ampel automatisch</t>
  </si>
  <si>
    <t xml:space="preserve">ÖSTERREICH – KERNBERECHNUNG PRO MONAT UND JAHR</t>
  </si>
  <si>
    <t xml:space="preserve">AMPEL – TESTSATZ</t>
  </si>
  <si>
    <t>Position</t>
  </si>
  <si>
    <t xml:space="preserve">Pro Jahr</t>
  </si>
  <si>
    <t xml:space="preserve">Pro Monat</t>
  </si>
  <si>
    <t>Hinweis</t>
  </si>
  <si>
    <t xml:space="preserve">Quelle / Logik</t>
  </si>
  <si>
    <t>●</t>
  </si>
  <si>
    <t xml:space="preserve">Bevölkerung Österreich</t>
  </si>
  <si>
    <t>Menschen</t>
  </si>
  <si>
    <t xml:space="preserve">Aus Systemhandbuch</t>
  </si>
  <si>
    <t>ROT</t>
  </si>
  <si>
    <t>GELB</t>
  </si>
  <si>
    <t>GRÜN</t>
  </si>
  <si>
    <t xml:space="preserve">Grundeinkommen je Person</t>
  </si>
  <si>
    <t xml:space="preserve">€/Jahr bzw. €/Monat</t>
  </si>
  <si>
    <t xml:space="preserve">1.500 × 12</t>
  </si>
  <si>
    <t xml:space="preserve">Grundeinkommen Gesamt</t>
  </si>
  <si>
    <t>€</t>
  </si>
  <si>
    <t xml:space="preserve">Bevölkerung × Grundeinkommen</t>
  </si>
  <si>
    <t xml:space="preserve">Heutige Staatsausgaben (Basis 2025)</t>
  </si>
  <si>
    <t>261.814..740.000</t>
  </si>
  <si>
    <t xml:space="preserve">Gesamtbedarf Staat + Grundeinkommen</t>
  </si>
  <si>
    <t xml:space="preserve">Basis für Transaktionssatz</t>
  </si>
  <si>
    <t xml:space="preserve">Bargeldloses OeNB-Transaktionsvolumen</t>
  </si>
  <si>
    <t xml:space="preserve">TRANSAKTIONSABGABE – ERFORDERLICHER SATZ &amp; FREI TESTBARER SATZ</t>
  </si>
  <si>
    <t>Kennzahl</t>
  </si>
  <si>
    <t>Wert</t>
  </si>
  <si>
    <t>Monatswirkung</t>
  </si>
  <si>
    <t xml:space="preserve">Status / Bedeutung</t>
  </si>
  <si>
    <t>Berechnung</t>
  </si>
  <si>
    <t xml:space="preserve">Mathematisch erforderlicher Satz</t>
  </si>
  <si>
    <t>Soll-Satz</t>
  </si>
  <si>
    <t xml:space="preserve">Gesamtbedarf ÷ Transaktionsvolumen</t>
  </si>
  <si>
    <t xml:space="preserve">Gerundeter Handbuch-Satz</t>
  </si>
  <si>
    <t xml:space="preserve">Gerundet auf 4 Dezimalstellen</t>
  </si>
  <si>
    <t xml:space="preserve">Staatsausgaben alten System</t>
  </si>
  <si>
    <t xml:space="preserve">TEST-TRANSAKTIONSSATZ (änderbar)</t>
  </si>
  <si>
    <t xml:space="preserve">Nur diese Zelle ändern</t>
  </si>
  <si>
    <t>Eingabefeld</t>
  </si>
  <si>
    <t xml:space="preserve">Einnahmen mit Testsatz</t>
  </si>
  <si>
    <t>Finanzierungsvolumen</t>
  </si>
  <si>
    <t xml:space="preserve">Transaktionsvolumen × Testsatz</t>
  </si>
  <si>
    <t xml:space="preserve">Reserve / Unterdeckung</t>
  </si>
  <si>
    <t xml:space="preserve">&gt; 0 Reserve · &lt; 0 Unterdeckung</t>
  </si>
  <si>
    <t xml:space="preserve">Einnahmen – Gesamtbedarf</t>
  </si>
  <si>
    <t>Deckungsgrad</t>
  </si>
  <si>
    <t xml:space="preserve">100 % = EXAKT GEDECKT</t>
  </si>
  <si>
    <t xml:space="preserve">Einnahmen ÷ Gesamtbedarf</t>
  </si>
  <si>
    <t xml:space="preserve">MONATSÜBERSICHT – ALLES AUF EINEN BLICK</t>
  </si>
  <si>
    <t xml:space="preserve">Transaktionsvolumen AT / Monat</t>
  </si>
  <si>
    <t xml:space="preserve">Gesamtbedarf / Monat</t>
  </si>
  <si>
    <t xml:space="preserve">Erforderlicher Satz</t>
  </si>
  <si>
    <t>Testsatz</t>
  </si>
  <si>
    <t xml:space="preserve">SOZIALLEISTUNGEN ÖSTERREICH 2025 – DETAILTABELLE (ALLE TRÄGER)</t>
  </si>
  <si>
    <t>Sozialbereich</t>
  </si>
  <si>
    <t>Original-Anteil</t>
  </si>
  <si>
    <t xml:space="preserve">Anpassbarer Anteil</t>
  </si>
  <si>
    <t xml:space="preserve">Originalbetrag 2025 (Mio. €)</t>
  </si>
  <si>
    <t xml:space="preserve">Neuer Betrag (Mio. €)</t>
  </si>
  <si>
    <t xml:space="preserve">Pro Monat (Mio. €)</t>
  </si>
  <si>
    <t xml:space="preserve">Wesentliche abgedeckte Leistungen</t>
  </si>
  <si>
    <t>Kontrolle</t>
  </si>
  <si>
    <t xml:space="preserve">Alter (Pensionen)</t>
  </si>
  <si>
    <t xml:space="preserve">Alters- und Eigenpensionen, Beamtenruhegenüsse, Altersteilzeitgeld</t>
  </si>
  <si>
    <t xml:space="preserve">Krankheit / Gesundheit</t>
  </si>
  <si>
    <t xml:space="preserve">Ärztliche Versorgung, Spitäler, Medikamente, Entgeltfortzahlung im Krankheitsfall</t>
  </si>
  <si>
    <t>Invalidität</t>
  </si>
  <si>
    <t xml:space="preserve">Invaliditätspensionen, Pflegegeld (Bundes- und Landespflegegeld), Behindertenhilfe</t>
  </si>
  <si>
    <t>Arbeitslosigkeit</t>
  </si>
  <si>
    <t xml:space="preserve">Arbeitslosengeld, Notstandshilfe, Überbrückungsgeld, AMS-Schulungskosten</t>
  </si>
  <si>
    <t>Hinterbliebene</t>
  </si>
  <si>
    <t xml:space="preserve">Witwen-, Witwer- und Waisenpensionen, gesetzliches Sterbegeld</t>
  </si>
  <si>
    <t xml:space="preserve">Familie / Kinder</t>
  </si>
  <si>
    <t xml:space="preserve">Familienbeihilfe, Kinderbetreuungsgeld, Wochengeld, Elternkarenz</t>
  </si>
  <si>
    <t xml:space="preserve">Wohnen &amp; Soziale Ausgrenzung</t>
  </si>
  <si>
    <t xml:space="preserve">Sozialhilfe/Mindestsicherung, Wohnbeihilfen der Bundesländer, Wohnungslosenhilfe</t>
  </si>
  <si>
    <t xml:space="preserve">SUMME EINZELBETRÄGE</t>
  </si>
  <si>
    <t xml:space="preserve">Einzelbeträge der PDF sind auf Mio. € gerundet</t>
  </si>
  <si>
    <t>PDF-GESAMTSUMME</t>
  </si>
  <si>
    <t xml:space="preserve">Offizielle Gesamtsumme laut PDF: 167.667 Mio. €</t>
  </si>
  <si>
    <t xml:space="preserve">WICHTIG: Die Sozialleistungstabelle ist eine separate Detaildarstellung. Sie wird NICHT zusätzlich zum Staatsbudget in der 5,97-%-Berechnung addiert, um Doppelzählungen zu vermeiden.</t>
  </si>
  <si>
    <t xml:space="preserve">Quellenbasis: bereitgestelltes VALUVENTUM Systemhandbuch (AT-Rechenwerte) und bereitgestellte PDF „Gesamte Sozialleistungen in Österreich 2025 (Alle Träger)“.</t>
  </si>
  <si>
    <t xml:space="preserve">Verteilung Sozialleistungen – anpassbare Anteile</t>
  </si>
  <si>
    <t>Anteil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</si>
</sst>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4" formatCode="#,##0.00;[RED]\(#,##0.00\);\-"/>
    <numFmt numFmtId="165" formatCode="0.000%"/>
    <numFmt numFmtId="166" formatCode="0.0000000000000%"/>
    <numFmt numFmtId="167" formatCode="_-* #,##0.00\ [$€-407]_-;\-* #,##0.00\ [$€-407]_-;_-* &quot;-&quot;??\ [$€-407]_-;_-@_-"/>
  </numFmts>
  <fonts count="17">
    <font>
      <sz val="11.000000"/>
      <color theme="1"/>
      <name val="Calibri"/>
    </font>
    <font>
      <sz val="10.000000"/>
      <name val="Arial"/>
    </font>
    <font>
      <b/>
      <sz val="16.000000"/>
      <color indexed="65"/>
      <name val="Cambria"/>
    </font>
    <font>
      <i/>
      <sz val="11.000000"/>
      <color rgb="FF0F5A46"/>
      <name val="Cambria"/>
    </font>
    <font>
      <b/>
      <sz val="11.000000"/>
      <color indexed="65"/>
      <name val="Cambria"/>
    </font>
    <font>
      <b/>
      <sz val="12.000000"/>
      <color indexed="65"/>
      <name val="Cambria"/>
    </font>
    <font>
      <b/>
      <sz val="44.000000"/>
      <color rgb="FFB9C0BD"/>
      <name val="Cambria"/>
    </font>
    <font>
      <b/>
      <sz val="11.000000"/>
      <color rgb="FF18332C"/>
      <name val="Cambria"/>
    </font>
    <font>
      <b/>
      <sz val="11.000000"/>
      <color rgb="FF0F5A46"/>
      <name val="Cambria"/>
    </font>
    <font>
      <b/>
      <sz val="10.000000"/>
      <color indexed="2"/>
      <name val="Arial"/>
    </font>
    <font>
      <b/>
      <sz val="11.000000"/>
      <color indexed="4"/>
      <name val="Cambria"/>
    </font>
    <font>
      <b/>
      <sz val="11.000000"/>
      <color theme="0" tint="0"/>
      <name val="Calibri"/>
    </font>
    <font>
      <b/>
      <sz val="12.000000"/>
      <color rgb="FF0F5A46"/>
      <name val="Cambria"/>
    </font>
    <font>
      <sz val="11.000000"/>
      <color indexed="4"/>
      <name val="Cambria"/>
    </font>
    <font>
      <i/>
      <sz val="9.000000"/>
      <color rgb="FF666666"/>
      <name val="Cambria"/>
    </font>
    <font>
      <b/>
      <sz val="16.000000"/>
      <color rgb="FF0F5A46"/>
      <name val="Cambria"/>
    </font>
    <font>
      <b/>
      <sz val="11.000000"/>
      <name val="Cambria"/>
    </font>
  </fonts>
  <fills count="8">
    <fill>
      <patternFill patternType="none"/>
    </fill>
    <fill>
      <patternFill patternType="gray125"/>
    </fill>
    <fill>
      <patternFill patternType="solid">
        <fgColor rgb="FF0F5A46"/>
        <bgColor rgb="FF18332C"/>
      </patternFill>
    </fill>
    <fill>
      <patternFill patternType="solid">
        <fgColor rgb="FFC4963A"/>
        <bgColor rgb="FFDC853E"/>
      </patternFill>
    </fill>
    <fill>
      <patternFill patternType="solid">
        <fgColor indexed="65"/>
        <bgColor rgb="FFF4F7F6"/>
      </patternFill>
    </fill>
    <fill>
      <patternFill patternType="solid">
        <fgColor rgb="FFF4F7F6"/>
        <bgColor indexed="65"/>
      </patternFill>
    </fill>
    <fill>
      <patternFill patternType="solid">
        <fgColor rgb="FFF4E8CF"/>
        <bgColor rgb="FFF4F7F6"/>
      </patternFill>
    </fill>
    <fill>
      <patternFill patternType="solid">
        <fgColor rgb="FF548135"/>
        <bgColor rgb="FF548135"/>
      </patternFill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rgb="FFC8D1CE"/>
      </bottom>
      <diagonal style="none"/>
    </border>
    <border>
      <left style="none"/>
      <right style="none"/>
      <top style="thin">
        <color rgb="FFC8D1CE"/>
      </top>
      <bottom style="none"/>
      <diagonal style="none"/>
    </border>
    <border>
      <left style="none"/>
      <right style="none"/>
      <top style="medium">
        <color rgb="FF0F5A46"/>
      </top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54">
    <xf fontId="0" fillId="0" borderId="0" numFmtId="0" xfId="0" applyProtection="0">
      <protection hidden="0" locked="1"/>
    </xf>
    <xf fontId="2" fillId="2" borderId="0" numFmtId="0" xfId="0" applyFont="1" applyFill="1" applyAlignment="1" applyProtection="0">
      <alignment horizontal="center" vertical="center"/>
      <protection hidden="0" locked="1"/>
    </xf>
    <xf fontId="3" fillId="0" borderId="0" numFmtId="0" xfId="0" applyFont="1" applyAlignment="1" applyProtection="0">
      <alignment horizontal="left"/>
      <protection hidden="0" locked="1"/>
    </xf>
    <xf fontId="4" fillId="2" borderId="0" numFmtId="0" xfId="0" applyFont="1" applyFill="1" applyAlignment="1" applyProtection="0">
      <alignment horizontal="center"/>
      <protection hidden="0" locked="1"/>
    </xf>
    <xf fontId="5" fillId="3" borderId="0" numFmtId="0" xfId="0" applyFont="1" applyFill="1" applyAlignment="1" applyProtection="0">
      <alignment horizontal="center"/>
      <protection hidden="0" locked="1"/>
    </xf>
    <xf fontId="4" fillId="3" borderId="0" numFmtId="0" xfId="0" applyFont="1" applyFill="1" applyAlignment="1" applyProtection="0">
      <alignment horizontal="left" vertical="center" wrapText="1"/>
      <protection hidden="0" locked="1"/>
    </xf>
    <xf fontId="4" fillId="3" borderId="0" numFmtId="0" xfId="0" applyFont="1" applyFill="1" applyAlignment="1" applyProtection="0">
      <alignment horizontal="center" vertical="center" wrapText="1"/>
      <protection hidden="0" locked="1"/>
    </xf>
    <xf fontId="6" fillId="0" borderId="0" numFmtId="0" xfId="0" applyFont="1" applyAlignment="1" applyProtection="0">
      <alignment horizontal="center" vertical="center"/>
      <protection hidden="0" locked="1"/>
    </xf>
    <xf fontId="0" fillId="4" borderId="1" numFmtId="0" xfId="0" applyFill="1" applyBorder="1" applyAlignment="1" applyProtection="0">
      <alignment vertical="center" wrapText="1"/>
      <protection hidden="0" locked="1"/>
    </xf>
    <xf fontId="0" fillId="4" borderId="1" numFmtId="3" xfId="0" applyNumberFormat="1" applyFill="1" applyBorder="1" applyAlignment="1" applyProtection="0">
      <alignment vertical="center" wrapText="1"/>
      <protection hidden="0" locked="1"/>
    </xf>
    <xf fontId="7" fillId="0" borderId="0" numFmtId="0" xfId="0" applyFont="1" applyAlignment="1" applyProtection="0">
      <alignment horizontal="center"/>
      <protection hidden="0" locked="1"/>
    </xf>
    <xf fontId="0" fillId="5" borderId="1" numFmtId="0" xfId="0" applyFill="1" applyBorder="1" applyAlignment="1" applyProtection="0">
      <alignment vertical="center" wrapText="1"/>
      <protection hidden="0" locked="1"/>
    </xf>
    <xf fontId="0" fillId="5" borderId="1" numFmtId="164" xfId="0" applyNumberFormat="1" applyFill="1" applyBorder="1" applyAlignment="1" applyProtection="0">
      <alignment vertical="center" wrapText="1"/>
      <protection hidden="0" locked="1"/>
    </xf>
    <xf fontId="0" fillId="0" borderId="0" numFmtId="3" xfId="0" applyNumberFormat="1" applyAlignment="1" applyProtection="0">
      <alignment horizontal="left"/>
      <protection hidden="0" locked="1"/>
    </xf>
    <xf fontId="8" fillId="0" borderId="0" numFmtId="0" xfId="0" applyFont="1" applyAlignment="1" applyProtection="0">
      <alignment horizontal="center"/>
      <protection hidden="0" locked="1"/>
    </xf>
    <xf fontId="0" fillId="4" borderId="1" numFmtId="164" xfId="0" applyNumberFormat="1" applyFill="1" applyBorder="1" applyAlignment="1" applyProtection="0">
      <alignment vertical="center" wrapText="1"/>
      <protection hidden="0" locked="1"/>
    </xf>
    <xf fontId="0" fillId="0" borderId="0" numFmtId="0" xfId="0" applyProtection="0">
      <protection hidden="0" locked="1"/>
    </xf>
    <xf fontId="8" fillId="4" borderId="1" numFmtId="0" xfId="0" applyFont="1" applyFill="1" applyBorder="1" applyAlignment="1" applyProtection="0">
      <alignment vertical="center" wrapText="1"/>
      <protection hidden="0" locked="1"/>
    </xf>
    <xf fontId="8" fillId="4" borderId="1" numFmtId="164" xfId="0" applyNumberFormat="1" applyFont="1" applyFill="1" applyBorder="1" applyAlignment="1" applyProtection="0">
      <alignment vertical="center" wrapText="1"/>
      <protection hidden="0" locked="1"/>
    </xf>
    <xf fontId="0" fillId="0" borderId="0" numFmtId="3" xfId="0" applyNumberFormat="1" applyProtection="0">
      <protection hidden="0" locked="1"/>
    </xf>
    <xf fontId="4" fillId="3" borderId="0" numFmtId="0" xfId="0" applyFont="1" applyFill="1" applyProtection="0">
      <protection hidden="0" locked="1"/>
    </xf>
    <xf fontId="0" fillId="5" borderId="1" numFmtId="165" xfId="0" applyNumberFormat="1" applyFill="1" applyBorder="1" applyAlignment="1" applyProtection="0">
      <alignment vertical="center" wrapText="1"/>
      <protection hidden="0" locked="1"/>
    </xf>
    <xf fontId="0" fillId="5" borderId="1" numFmtId="166" xfId="0" applyNumberFormat="1" applyFill="1" applyBorder="1" applyAlignment="1" applyProtection="0">
      <alignment vertical="center" wrapText="1"/>
      <protection hidden="0" locked="1"/>
    </xf>
    <xf fontId="1" fillId="0" borderId="0" numFmtId="167" xfId="3" applyNumberFormat="1" applyFont="1" applyProtection="0">
      <protection hidden="0" locked="1"/>
    </xf>
    <xf fontId="0" fillId="4" borderId="1" numFmtId="10" xfId="0" applyNumberFormat="1" applyFill="1" applyBorder="1" applyAlignment="1" applyProtection="0">
      <alignment vertical="center" wrapText="1"/>
      <protection hidden="0" locked="1"/>
    </xf>
    <xf fontId="9" fillId="0" borderId="0" numFmtId="167" xfId="3" applyNumberFormat="1" applyFont="1" applyProtection="0">
      <protection hidden="0" locked="1"/>
    </xf>
    <xf fontId="8" fillId="6" borderId="1" numFmtId="0" xfId="0" applyFont="1" applyFill="1" applyBorder="1" applyAlignment="1" applyProtection="0">
      <alignment vertical="center" wrapText="1"/>
      <protection hidden="0" locked="1"/>
    </xf>
    <xf fontId="10" fillId="6" borderId="1" numFmtId="10" xfId="0" applyNumberFormat="1" applyFont="1" applyFill="1" applyBorder="1" applyAlignment="1" applyProtection="0">
      <alignment vertical="center" wrapText="1"/>
      <protection hidden="0" locked="1"/>
    </xf>
    <xf fontId="8" fillId="6" borderId="1" numFmtId="10" xfId="0" applyNumberFormat="1" applyFont="1" applyFill="1" applyBorder="1" applyAlignment="1" applyProtection="0">
      <alignment vertical="center" wrapText="1"/>
      <protection hidden="0" locked="1"/>
    </xf>
    <xf fontId="0" fillId="0" borderId="0" numFmtId="167" xfId="0" applyNumberFormat="1" applyProtection="0">
      <protection hidden="0" locked="1"/>
    </xf>
    <xf fontId="11" fillId="7" borderId="1" numFmtId="10" xfId="0" applyNumberFormat="1" applyFont="1" applyFill="1" applyBorder="1" applyAlignment="1" applyProtection="0">
      <alignment vertical="center" wrapText="1"/>
      <protection hidden="0" locked="1"/>
    </xf>
    <xf fontId="11" fillId="7" borderId="1" numFmtId="0" xfId="0" applyFont="1" applyFill="1" applyBorder="1" applyAlignment="1" applyProtection="0">
      <alignment vertical="center" wrapText="1"/>
      <protection hidden="0" locked="1"/>
    </xf>
    <xf fontId="4" fillId="2" borderId="0" numFmtId="0" xfId="0" applyFont="1" applyFill="1" applyAlignment="1" applyProtection="0">
      <alignment horizontal="left"/>
      <protection hidden="0" locked="1"/>
    </xf>
    <xf fontId="4" fillId="3" borderId="0" numFmtId="0" xfId="0" applyFont="1" applyFill="1" applyAlignment="1" applyProtection="0">
      <alignment horizontal="center" wrapText="1"/>
      <protection hidden="0" locked="1"/>
    </xf>
    <xf fontId="12" fillId="6" borderId="0" numFmtId="164" xfId="0" applyNumberFormat="1" applyFont="1" applyFill="1" applyAlignment="1" applyProtection="0">
      <alignment horizontal="center"/>
      <protection hidden="0" locked="1"/>
    </xf>
    <xf fontId="12" fillId="6" borderId="0" numFmtId="10" xfId="0" applyNumberFormat="1" applyFont="1" applyFill="1" applyAlignment="1" applyProtection="0">
      <alignment horizontal="center"/>
      <protection hidden="0" locked="1"/>
    </xf>
    <xf fontId="13" fillId="6" borderId="1" numFmtId="10" xfId="0" applyNumberFormat="1" applyFont="1" applyFill="1" applyBorder="1" applyAlignment="1" applyProtection="0">
      <alignment vertical="center" wrapText="1"/>
      <protection hidden="0" locked="1"/>
    </xf>
    <xf fontId="0" fillId="4" borderId="1" numFmtId="4" xfId="0" applyNumberFormat="1" applyFill="1" applyBorder="1" applyAlignment="1" applyProtection="0">
      <alignment vertical="center" wrapText="1"/>
      <protection hidden="0" locked="1"/>
    </xf>
    <xf fontId="0" fillId="5" borderId="1" numFmtId="10" xfId="0" applyNumberFormat="1" applyFill="1" applyBorder="1" applyAlignment="1" applyProtection="0">
      <alignment vertical="center" wrapText="1"/>
      <protection hidden="0" locked="1"/>
    </xf>
    <xf fontId="0" fillId="5" borderId="1" numFmtId="3" xfId="0" applyNumberFormat="1" applyFill="1" applyBorder="1" applyAlignment="1" applyProtection="0">
      <alignment vertical="center" wrapText="1"/>
      <protection hidden="0" locked="1"/>
    </xf>
    <xf fontId="0" fillId="5" borderId="1" numFmtId="4" xfId="0" applyNumberFormat="1" applyFill="1" applyBorder="1" applyAlignment="1" applyProtection="0">
      <alignment vertical="center" wrapText="1"/>
      <protection hidden="0" locked="1"/>
    </xf>
    <xf fontId="7" fillId="6" borderId="2" numFmtId="0" xfId="0" applyFont="1" applyFill="1" applyBorder="1" applyAlignment="1" applyProtection="0">
      <alignment vertical="center" wrapText="1"/>
      <protection hidden="0" locked="1"/>
    </xf>
    <xf fontId="7" fillId="6" borderId="2" numFmtId="10" xfId="0" applyNumberFormat="1" applyFont="1" applyFill="1" applyBorder="1" applyAlignment="1" applyProtection="0">
      <alignment vertical="center" wrapText="1"/>
      <protection hidden="0" locked="1"/>
    </xf>
    <xf fontId="7" fillId="6" borderId="2" numFmtId="3" xfId="0" applyNumberFormat="1" applyFont="1" applyFill="1" applyBorder="1" applyAlignment="1" applyProtection="0">
      <alignment vertical="center" wrapText="1"/>
      <protection hidden="0" locked="1"/>
    </xf>
    <xf fontId="7" fillId="6" borderId="2" numFmtId="4" xfId="0" applyNumberFormat="1" applyFont="1" applyFill="1" applyBorder="1" applyAlignment="1" applyProtection="0">
      <alignment vertical="center" wrapText="1"/>
      <protection hidden="0" locked="1"/>
    </xf>
    <xf fontId="4" fillId="2" borderId="3" numFmtId="0" xfId="0" applyFont="1" applyFill="1" applyBorder="1" applyAlignment="1" applyProtection="0">
      <alignment vertical="center" wrapText="1"/>
      <protection hidden="0" locked="1"/>
    </xf>
    <xf fontId="4" fillId="2" borderId="3" numFmtId="10" xfId="0" applyNumberFormat="1" applyFont="1" applyFill="1" applyBorder="1" applyAlignment="1" applyProtection="0">
      <alignment vertical="center" wrapText="1"/>
      <protection hidden="0" locked="1"/>
    </xf>
    <xf fontId="4" fillId="2" borderId="3" numFmtId="3" xfId="0" applyNumberFormat="1" applyFont="1" applyFill="1" applyBorder="1" applyAlignment="1" applyProtection="0">
      <alignment vertical="center" wrapText="1"/>
      <protection hidden="0" locked="1"/>
    </xf>
    <xf fontId="4" fillId="2" borderId="3" numFmtId="4" xfId="0" applyNumberFormat="1" applyFont="1" applyFill="1" applyBorder="1" applyAlignment="1" applyProtection="0">
      <alignment vertical="center" wrapText="1"/>
      <protection hidden="0" locked="1"/>
    </xf>
    <xf fontId="7" fillId="6" borderId="0" numFmtId="0" xfId="0" applyFont="1" applyFill="1" applyAlignment="1" applyProtection="0">
      <alignment wrapText="1"/>
      <protection hidden="0" locked="1"/>
    </xf>
    <xf fontId="14" fillId="0" borderId="0" numFmtId="0" xfId="0" applyFont="1" applyAlignment="1" applyProtection="0">
      <alignment wrapText="1"/>
      <protection hidden="0" locked="1"/>
    </xf>
    <xf fontId="15" fillId="0" borderId="0" numFmtId="0" xfId="0" applyFont="1" applyProtection="0">
      <protection hidden="0" locked="1"/>
    </xf>
    <xf fontId="16" fillId="0" borderId="0" numFmtId="0" xfId="0" applyFont="1" applyProtection="0">
      <protection hidden="0" locked="1"/>
    </xf>
    <xf fontId="0" fillId="0" borderId="0" numFmtId="10" xfId="0" applyNumberFormat="1" applyProtection="0"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microsoft.com/office/2017/10/relationships/person" Target="persons/person.xml"/><Relationship  Id="rId2" Type="http://schemas.openxmlformats.org/officeDocument/2006/relationships/worksheet" Target="worksheets/sheet1.xml"/><Relationship  Id="rId3" Type="http://schemas.openxmlformats.org/officeDocument/2006/relationships/worksheet" Target="worksheets/sheet2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charts/_rels/chart1.xml.rels><?xml version="1.0" encoding="UTF-8" standalone="yes"?><Relationships xmlns="http://schemas.openxmlformats.org/package/2006/relationships"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300" b="0" u="none" strike="noStrike"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latin typeface="Calibri"/>
              </a:rPr>
              <a:t>Sozialleistungen 2025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Diagramm!C4</c:f>
              <c:strCache>
                <c:ptCount val="1"/>
                <c:pt idx="0">
                  <c:v>Anteil</c:v>
                </c:pt>
              </c:strCache>
            </c:strRef>
          </c:tx>
          <c:spPr bwMode="auto">
            <a:prstGeom prst="rect">
              <a:avLst/>
            </a:prstGeom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 bwMode="auto">
              <a:prstGeom prst="rect">
                <a:avLst/>
              </a:prstGeom>
              <a:solidFill>
                <a:srgbClr val="4672A8"/>
              </a:solidFill>
              <a:ln w="0">
                <a:noFill/>
              </a:ln>
            </c:spPr>
          </c:dPt>
          <c:dPt>
            <c:idx val="1"/>
            <c:spPr bwMode="auto">
              <a:prstGeom prst="rect">
                <a:avLst/>
              </a:prstGeom>
              <a:solidFill>
                <a:srgbClr val="AB4744"/>
              </a:solidFill>
              <a:ln w="0">
                <a:noFill/>
              </a:ln>
            </c:spPr>
          </c:dPt>
          <c:dPt>
            <c:idx val="2"/>
            <c:spPr bwMode="auto">
              <a:prstGeom prst="rect">
                <a:avLst/>
              </a:prstGeom>
              <a:solidFill>
                <a:srgbClr val="8AA64F"/>
              </a:solidFill>
              <a:ln w="0">
                <a:noFill/>
              </a:ln>
            </c:spPr>
          </c:dPt>
          <c:dPt>
            <c:idx val="3"/>
            <c:spPr bwMode="auto">
              <a:prstGeom prst="rect">
                <a:avLst/>
              </a:prstGeom>
              <a:solidFill>
                <a:srgbClr val="725990"/>
              </a:solidFill>
              <a:ln w="0">
                <a:noFill/>
              </a:ln>
            </c:spPr>
          </c:dPt>
          <c:dPt>
            <c:idx val="4"/>
            <c:spPr bwMode="auto">
              <a:prstGeom prst="rect">
                <a:avLst/>
              </a:prstGeom>
              <a:solidFill>
                <a:srgbClr val="4299B0"/>
              </a:solidFill>
              <a:ln w="0">
                <a:noFill/>
              </a:ln>
            </c:spPr>
          </c:dPt>
          <c:dPt>
            <c:idx val="5"/>
            <c:spPr bwMode="auto">
              <a:prstGeom prst="rect">
                <a:avLst/>
              </a:prstGeom>
              <a:solidFill>
                <a:srgbClr val="DC853E"/>
              </a:solidFill>
              <a:ln w="0">
                <a:noFill/>
              </a:ln>
            </c:spPr>
          </c:dPt>
          <c:dPt>
            <c:idx val="6"/>
            <c:spPr bwMode="auto">
              <a:prstGeom prst="rect">
                <a:avLst/>
              </a:prstGeom>
              <a:solidFill>
                <a:srgbClr val="93A9CE"/>
              </a:solidFill>
              <a:ln w="0">
                <a:noFill/>
              </a:ln>
            </c:spPr>
          </c:dPt>
          <c:dLbls>
            <c:dLbl>
              <c:idx val="0"/>
              <c:layout/>
              <c:separator xml:space="preserve"> </c:separator>
              <c:showBubbleSize val="0"/>
              <c:showCatName val="0"/>
              <c:showLegendKey val="0"/>
              <c:showPercent val="0"/>
              <c:showSerName val="0"/>
              <c:showVal val="0"/>
              <c:txPr>
                <a:bodyPr wrap="none"/>
                <a:lstStyle/>
                <a:p>
                  <a:pPr>
                    <a:defRPr sz="1000" b="0" u="none" strike="noStrike">
                      <a:latin typeface="Arial"/>
                    </a:defRPr>
                  </a:pPr>
                  <a:endParaRPr/>
                </a:p>
              </c:txPr>
            </c:dLbl>
            <c:dLbl>
              <c:idx val="1"/>
              <c:layout/>
              <c:separator xml:space="preserve"> </c:separator>
              <c:showBubbleSize val="0"/>
              <c:showCatName val="0"/>
              <c:showLegendKey val="0"/>
              <c:showPercent val="0"/>
              <c:showSerName val="0"/>
              <c:showVal val="0"/>
              <c:txPr>
                <a:bodyPr wrap="none"/>
                <a:lstStyle/>
                <a:p>
                  <a:pPr>
                    <a:defRPr sz="1000" b="0" u="none" strike="noStrike">
                      <a:latin typeface="Arial"/>
                    </a:defRPr>
                  </a:pPr>
                  <a:endParaRPr/>
                </a:p>
              </c:txPr>
            </c:dLbl>
            <c:dLbl>
              <c:idx val="2"/>
              <c:layout/>
              <c:separator xml:space="preserve"> </c:separator>
              <c:showBubbleSize val="0"/>
              <c:showCatName val="0"/>
              <c:showLegendKey val="0"/>
              <c:showPercent val="0"/>
              <c:showSerName val="0"/>
              <c:showVal val="0"/>
              <c:txPr>
                <a:bodyPr wrap="none"/>
                <a:lstStyle/>
                <a:p>
                  <a:pPr>
                    <a:defRPr sz="1000" b="0" u="none" strike="noStrike">
                      <a:latin typeface="Arial"/>
                    </a:defRPr>
                  </a:pPr>
                  <a:endParaRPr/>
                </a:p>
              </c:txPr>
            </c:dLbl>
            <c:dLbl>
              <c:idx val="3"/>
              <c:layout/>
              <c:separator xml:space="preserve"> </c:separator>
              <c:showBubbleSize val="0"/>
              <c:showCatName val="0"/>
              <c:showLegendKey val="0"/>
              <c:showPercent val="0"/>
              <c:showSerName val="0"/>
              <c:showVal val="0"/>
              <c:txPr>
                <a:bodyPr wrap="none"/>
                <a:lstStyle/>
                <a:p>
                  <a:pPr>
                    <a:defRPr sz="1000" b="0" u="none" strike="noStrike">
                      <a:latin typeface="Arial"/>
                    </a:defRPr>
                  </a:pPr>
                  <a:endParaRPr/>
                </a:p>
              </c:txPr>
            </c:dLbl>
            <c:dLbl>
              <c:idx val="4"/>
              <c:layout/>
              <c:separator xml:space="preserve"> </c:separator>
              <c:showBubbleSize val="0"/>
              <c:showCatName val="0"/>
              <c:showLegendKey val="0"/>
              <c:showPercent val="0"/>
              <c:showSerName val="0"/>
              <c:showVal val="0"/>
              <c:txPr>
                <a:bodyPr wrap="none"/>
                <a:lstStyle/>
                <a:p>
                  <a:pPr>
                    <a:defRPr sz="1000" b="0" u="none" strike="noStrike">
                      <a:latin typeface="Arial"/>
                    </a:defRPr>
                  </a:pPr>
                  <a:endParaRPr/>
                </a:p>
              </c:txPr>
            </c:dLbl>
            <c:dLbl>
              <c:idx val="5"/>
              <c:layout/>
              <c:separator xml:space="preserve"> </c:separator>
              <c:showBubbleSize val="0"/>
              <c:showCatName val="0"/>
              <c:showLegendKey val="0"/>
              <c:showPercent val="0"/>
              <c:showSerName val="0"/>
              <c:showVal val="0"/>
              <c:txPr>
                <a:bodyPr wrap="none"/>
                <a:lstStyle/>
                <a:p>
                  <a:pPr>
                    <a:defRPr sz="1000" b="0" u="none" strike="noStrike">
                      <a:latin typeface="Arial"/>
                    </a:defRPr>
                  </a:pPr>
                  <a:endParaRPr/>
                </a:p>
              </c:txPr>
            </c:dLbl>
            <c:dLbl>
              <c:idx val="6"/>
              <c:layout/>
              <c:separator xml:space="preserve"> </c:separator>
              <c:showBubbleSize val="0"/>
              <c:showCatName val="0"/>
              <c:showLegendKey val="0"/>
              <c:showPercent val="0"/>
              <c:showSerName val="0"/>
              <c:showVal val="0"/>
              <c:txPr>
                <a:bodyPr wrap="none"/>
                <a:lstStyle/>
                <a:p>
                  <a:pPr>
                    <a:defRPr sz="1000" b="0" u="none" strike="noStrike">
                      <a:latin typeface="Arial"/>
                    </a:defRPr>
                  </a:pPr>
                  <a:endParaRPr/>
                </a:p>
              </c:txPr>
            </c:dLbl>
            <c:separator xml:space="preserve"> </c:separator>
            <c:showBubbleSize val="0"/>
            <c:showCatName val="0"/>
            <c:showLeaderLines val="1"/>
            <c:showLegendKey val="0"/>
            <c:showPercent val="0"/>
            <c:showSerName val="0"/>
            <c:showVal val="0"/>
            <c:txPr>
              <a:bodyPr wrap="none"/>
              <a:lstStyle/>
              <a:p>
                <a:pPr>
                  <a:defRPr sz="1000" b="0" u="none" strike="noStrike">
                    <a:latin typeface="Arial"/>
                  </a:defRPr>
                </a:pPr>
                <a:endParaRPr/>
              </a:p>
            </c:txPr>
          </c:dLbls>
          <c:cat>
            <c:strRef>
              <c:f>Diagramm!$B$5:$B$11</c:f>
              <c:strCache>
                <c:ptCount val="7"/>
                <c:pt idx="0">
                  <c:v>Alter (Pensionen)</c:v>
                </c:pt>
                <c:pt idx="1">
                  <c:v>Krankheit / Gesundheit</c:v>
                </c:pt>
                <c:pt idx="2">
                  <c:v>Invalidität</c:v>
                </c:pt>
                <c:pt idx="3">
                  <c:v>Arbeitslosigkeit</c:v>
                </c:pt>
                <c:pt idx="4">
                  <c:v>Hinterbliebene</c:v>
                </c:pt>
                <c:pt idx="5">
                  <c:v>Familie / Kinder</c:v>
                </c:pt>
                <c:pt idx="6">
                  <c:v>Wohnen &amp; Soziale Ausgrenzung</c:v>
                </c:pt>
              </c:strCache>
            </c:strRef>
          </c:cat>
          <c:val>
            <c:numRef>
              <c:f>Diagramm!$C$5:$C$11</c:f>
              <c:numCache>
                <c:formatCode>0.00%</c:formatCode>
                <c:ptCount val="7"/>
                <c:pt idx="0">
                  <c:v>0.461</c:v>
                </c:pt>
                <c:pt idx="1">
                  <c:v>0.28</c:v>
                </c:pt>
                <c:pt idx="2">
                  <c:v>0.052</c:v>
                </c:pt>
                <c:pt idx="3">
                  <c:v>0.049</c:v>
                </c:pt>
                <c:pt idx="4">
                  <c:v>0.048</c:v>
                </c:pt>
                <c:pt idx="5">
                  <c:v>0.088</c:v>
                </c:pt>
                <c:pt idx="6">
                  <c:v>0.022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firstSliceAng val="0"/>
      </c:pieChart>
      <c:spPr bwMode="auto">
        <a:prstGeom prst="rect">
          <a:avLst/>
        </a:prstGeom>
        <a:noFill/>
        <a:ln w="0">
          <a:noFill/>
        </a:ln>
      </c:spPr>
    </c:plotArea>
    <c:legend>
      <c:legendPos val="r"/>
      <c:layout/>
      <c:overlay val="0"/>
      <c:spPr bwMode="auto">
        <a:prstGeom prst="rect">
          <a:avLst/>
        </a:prstGeom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latin typeface="Calibri"/>
            </a:defRPr>
          </a:pPr>
          <a:endParaRPr/>
        </a:p>
      </c:txPr>
    </c:legend>
    <c:plotVisOnly val="1"/>
    <c:dispBlanksAs val="gap"/>
    <c:showDLblsOverMax val="0"/>
  </c:chart>
  <c:spPr bwMode="auto">
    <a:xfrm rot="0">
      <a:off x="4535640" y="380880"/>
      <a:ext cx="5399640" cy="3599640"/>
    </a:xfrm>
    <a:prstGeom prst="rect">
      <a:avLst/>
    </a:prstGeom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4</xdr:col>
      <xdr:colOff>0</xdr:colOff>
      <xdr:row>1</xdr:row>
      <xdr:rowOff>190440</xdr:rowOff>
    </xdr:from>
    <xdr:to>
      <xdr:col>12</xdr:col>
      <xdr:colOff>507600</xdr:colOff>
      <xdr:row>20</xdr:row>
      <xdr:rowOff>110880</xdr:rowOff>
    </xdr:to>
    <xdr:graphicFrame>
      <xdr:nvGraphicFramePr>
        <xdr:cNvPr id="0" name="Chart 1"/>
        <xdr:cNvGraphicFramePr>
          <a:graphicFrameLocks xmlns:a="http://schemas.openxmlformats.org/drawingml/2006/main"/>
        </xdr:cNvGraphicFramePr>
      </xdr:nvGraphicFramePr>
      <xdr:xfrm rot="0">
        <a:off x="4535640" y="380880"/>
        <a:ext cx="539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penAI" id="{B576716D-91F6-6B3E-9D14-92A1D990D959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8" personId="{B576716D-91F6-6B3E-9D14-92A1D990D959}" id="{C43B9D44-B7AD-4987-BCAA-A0057728D4E1}" done="0">
    <text xml:space="preserve">Frei anpassbarer Testsatz. Startwert 5,97 %. Die Ampel und alle Einnahmen/Reserven berechnen sich automatisch neu.
</text>
  </threadedComment>
</ThreadedComments>
</file>

<file path=xl/worksheets/_rels/sheet1.xml.rels><?xml version="1.0" encoding="UTF-8" standalone="yes"?><Relationships xmlns="http://schemas.openxmlformats.org/package/2006/relationships"><Relationship  Id="rId1" Type="http://schemas.microsoft.com/office/2017/10/relationships/threadedComment" Target="../threadedComments/threadedComment1.xml"/><Relationship  Id="rId2" Type="http://schemas.openxmlformats.org/officeDocument/2006/relationships/comments" Target="../comments1.xml"/><Relationship  Id="rId3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0" showRowColHeaders="1" showZeros="1" rightToLeft="0" view="normal" zoomScale="100" workbookViewId="0">
      <pane xSplit="1" ySplit="13" topLeftCell="B14" activePane="bottomRight" state="frozen"/>
      <selection activeCell="A1" activeCellId="0" sqref="A1"/>
    </sheetView>
  </sheetViews>
  <sheetFormatPr defaultColWidth="8.6796875" defaultRowHeight="15" customHeight="1"/>
  <cols>
    <col customWidth="1" min="1" max="1" style="0" width="3"/>
    <col customWidth="1" min="2" max="2" style="0" width="38"/>
    <col customWidth="1" min="3" max="6" style="0" width="22"/>
    <col customWidth="1" min="7" max="7" style="0" width="44"/>
    <col bestFit="1" customWidth="1" min="8" max="8" style="0" width="25.0625"/>
    <col customWidth="1" min="9" max="9" style="0" width="24.57421875"/>
    <col customWidth="1" min="10" max="10" style="0" width="19"/>
  </cols>
  <sheetData>
    <row r="2" ht="27.75" customHeight="1">
      <c r="B2" s="1" t="s">
        <v>0</v>
      </c>
      <c r="C2" s="1"/>
      <c r="D2" s="1"/>
      <c r="E2" s="1"/>
      <c r="F2" s="1"/>
      <c r="G2" s="1"/>
      <c r="H2" s="1"/>
      <c r="I2" s="1"/>
      <c r="J2" s="1"/>
    </row>
    <row r="3" ht="15">
      <c r="B3" s="2" t="s">
        <v>1</v>
      </c>
      <c r="C3" s="2"/>
      <c r="D3" s="2"/>
      <c r="E3" s="2"/>
      <c r="F3" s="2"/>
      <c r="G3" s="2"/>
      <c r="H3" s="2"/>
      <c r="I3" s="2"/>
      <c r="J3" s="2"/>
    </row>
    <row r="5" ht="22.5" customHeight="1">
      <c r="B5" s="3" t="s">
        <v>2</v>
      </c>
      <c r="C5" s="3"/>
      <c r="D5" s="3"/>
      <c r="E5" s="3"/>
      <c r="F5" s="3"/>
      <c r="G5" s="3"/>
      <c r="H5" s="4" t="s">
        <v>3</v>
      </c>
      <c r="I5" s="4"/>
      <c r="J5" s="4"/>
    </row>
    <row r="6" ht="51.75" customHeight="1">
      <c r="B6" s="5" t="s">
        <v>4</v>
      </c>
      <c r="C6" s="6" t="s">
        <v>5</v>
      </c>
      <c r="D6" s="6" t="s">
        <v>6</v>
      </c>
      <c r="E6" s="5" t="s">
        <v>7</v>
      </c>
      <c r="F6" s="5" t="s">
        <v>8</v>
      </c>
      <c r="G6" s="5"/>
      <c r="H6" s="7" t="s">
        <v>9</v>
      </c>
      <c r="I6" s="7" t="s">
        <v>9</v>
      </c>
      <c r="J6" s="7" t="s">
        <v>9</v>
      </c>
    </row>
    <row r="7" ht="15">
      <c r="B7" s="8" t="s">
        <v>10</v>
      </c>
      <c r="C7" s="9">
        <v>9217573</v>
      </c>
      <c r="D7" s="9">
        <f>C7</f>
        <v>9217573</v>
      </c>
      <c r="E7" s="8" t="s">
        <v>11</v>
      </c>
      <c r="F7" s="8" t="s">
        <v>12</v>
      </c>
      <c r="H7" s="10" t="s">
        <v>13</v>
      </c>
      <c r="I7" s="10" t="s">
        <v>14</v>
      </c>
      <c r="J7" s="10" t="s">
        <v>15</v>
      </c>
    </row>
    <row r="8" ht="15">
      <c r="B8" s="11" t="s">
        <v>16</v>
      </c>
      <c r="C8" s="12">
        <v>18000</v>
      </c>
      <c r="D8" s="12">
        <f t="shared" ref="D8:D9" si="0">C8/12</f>
        <v>1500</v>
      </c>
      <c r="E8" s="11" t="s">
        <v>17</v>
      </c>
      <c r="F8" s="11" t="s">
        <v>18</v>
      </c>
      <c r="G8" s="13">
        <v>283006630000</v>
      </c>
      <c r="H8" s="14" t="str">
        <f>IF(D20&lt;0,"ROT – Unterdeckung",IF(D20&gt;0,"GRÜN – Reserve","GELB – exakt gedeckt"))</f>
        <v xml:space="preserve">GELB – exakt gedeckt</v>
      </c>
      <c r="I8" s="14"/>
      <c r="J8" s="14"/>
    </row>
    <row r="9" ht="28.5">
      <c r="B9" s="8" t="s">
        <v>19</v>
      </c>
      <c r="C9" s="15">
        <f>C7*C8</f>
        <v>165916314000</v>
      </c>
      <c r="D9" s="15">
        <f t="shared" si="0"/>
        <v>13826359500</v>
      </c>
      <c r="E9" s="8" t="s">
        <v>20</v>
      </c>
      <c r="F9" s="8" t="s">
        <v>21</v>
      </c>
    </row>
    <row r="10" ht="15">
      <c r="B10" s="11" t="s">
        <v>22</v>
      </c>
      <c r="C10" s="12">
        <v>283006630000</v>
      </c>
      <c r="D10" s="12">
        <f t="shared" ref="D10:D12" si="1">C10/12</f>
        <v>23583885833.333332</v>
      </c>
      <c r="E10" s="11" t="s">
        <v>20</v>
      </c>
      <c r="F10" s="11" t="s">
        <v>12</v>
      </c>
      <c r="G10" s="16" t="s">
        <v>23</v>
      </c>
    </row>
    <row r="11" ht="28.5">
      <c r="B11" s="17" t="s">
        <v>24</v>
      </c>
      <c r="C11" s="18">
        <f>C9+C10</f>
        <v>448922944000</v>
      </c>
      <c r="D11" s="18">
        <f t="shared" si="1"/>
        <v>37410245333.333336</v>
      </c>
      <c r="E11" s="17" t="s">
        <v>20</v>
      </c>
      <c r="F11" s="17" t="s">
        <v>25</v>
      </c>
    </row>
    <row r="12" ht="15">
      <c r="B12" s="11" t="s">
        <v>26</v>
      </c>
      <c r="C12" s="12">
        <v>7169534380000</v>
      </c>
      <c r="D12" s="12">
        <f t="shared" si="1"/>
        <v>597461198333.33301</v>
      </c>
      <c r="E12" s="11" t="s">
        <v>20</v>
      </c>
      <c r="F12" s="11" t="s">
        <v>12</v>
      </c>
      <c r="G12" s="19">
        <v>7169534380000</v>
      </c>
    </row>
    <row r="14" ht="22.5" customHeight="1">
      <c r="B14" s="3" t="s">
        <v>27</v>
      </c>
      <c r="C14" s="3"/>
      <c r="D14" s="3"/>
      <c r="E14" s="3"/>
      <c r="F14" s="3"/>
      <c r="G14" s="3"/>
    </row>
    <row r="15" ht="15">
      <c r="B15" s="20" t="s">
        <v>28</v>
      </c>
      <c r="C15" s="20" t="s">
        <v>29</v>
      </c>
      <c r="D15" s="20" t="s">
        <v>30</v>
      </c>
      <c r="E15" s="20" t="s">
        <v>31</v>
      </c>
      <c r="F15" s="20" t="s">
        <v>32</v>
      </c>
      <c r="G15" s="20"/>
    </row>
    <row r="16" ht="28.5">
      <c r="B16" s="11" t="s">
        <v>33</v>
      </c>
      <c r="C16" s="21">
        <f>C11/C12</f>
        <v>0.062615355503741935</v>
      </c>
      <c r="D16" s="22">
        <f>D11/D12</f>
        <v>0.062615355503741976</v>
      </c>
      <c r="E16" s="11" t="s">
        <v>34</v>
      </c>
      <c r="F16" s="11" t="s">
        <v>35</v>
      </c>
      <c r="I16" s="23">
        <v>393006630000</v>
      </c>
    </row>
    <row r="17" ht="28.5">
      <c r="B17" s="8" t="s">
        <v>36</v>
      </c>
      <c r="C17" s="24">
        <f>ROUND(C16,4)</f>
        <v>0.062600000000000003</v>
      </c>
      <c r="D17" s="24">
        <f t="shared" ref="D17:D18" si="2">C17</f>
        <v>0.062600000000000003</v>
      </c>
      <c r="E17" s="8"/>
      <c r="F17" s="8" t="s">
        <v>37</v>
      </c>
      <c r="H17" s="16" t="s">
        <v>38</v>
      </c>
      <c r="I17" s="25">
        <v>3870531541940</v>
      </c>
    </row>
    <row r="18" ht="28.5">
      <c r="B18" s="26" t="s">
        <v>39</v>
      </c>
      <c r="C18" s="27">
        <f>D16</f>
        <v>0.062615355503741976</v>
      </c>
      <c r="D18" s="28">
        <f t="shared" si="2"/>
        <v>0.062615355503741976</v>
      </c>
      <c r="E18" s="26" t="s">
        <v>40</v>
      </c>
      <c r="F18" s="26" t="s">
        <v>41</v>
      </c>
      <c r="I18" s="29">
        <f>I16-I17</f>
        <v>-3477524911940</v>
      </c>
    </row>
    <row r="19" ht="28.5">
      <c r="B19" s="8" t="s">
        <v>42</v>
      </c>
      <c r="C19" s="15">
        <f>C12*C18</f>
        <v>448922944000.00031</v>
      </c>
      <c r="D19" s="15">
        <f>D12*C18</f>
        <v>37410245333.333336</v>
      </c>
      <c r="E19" s="8" t="s">
        <v>43</v>
      </c>
      <c r="F19" s="8" t="s">
        <v>44</v>
      </c>
    </row>
    <row r="20" ht="28.5">
      <c r="B20" s="11" t="s">
        <v>45</v>
      </c>
      <c r="C20" s="12">
        <f>C19-C11</f>
        <v>0.00030517578125</v>
      </c>
      <c r="D20" s="12">
        <f>D19-D11</f>
        <v>0</v>
      </c>
      <c r="E20" s="11" t="s">
        <v>46</v>
      </c>
      <c r="F20" s="11" t="s">
        <v>47</v>
      </c>
    </row>
    <row r="21" ht="28.5">
      <c r="B21" s="8" t="s">
        <v>48</v>
      </c>
      <c r="C21" s="24">
        <f>C19/C11</f>
        <v>1.0000000000000007</v>
      </c>
      <c r="D21" s="30">
        <f>D19/D11</f>
        <v>1</v>
      </c>
      <c r="E21" s="31" t="s">
        <v>49</v>
      </c>
      <c r="F21" s="8" t="s">
        <v>50</v>
      </c>
    </row>
    <row r="23" ht="22.5" customHeight="1">
      <c r="B23" s="32" t="s">
        <v>51</v>
      </c>
      <c r="C23" s="32"/>
      <c r="D23" s="32"/>
      <c r="E23" s="32"/>
      <c r="F23" s="32"/>
      <c r="G23" s="32"/>
      <c r="H23" s="32"/>
      <c r="I23" s="32"/>
      <c r="J23" s="32"/>
    </row>
    <row r="24" ht="33.75" customHeight="1">
      <c r="B24" s="33" t="s">
        <v>52</v>
      </c>
      <c r="C24" s="34">
        <f>D12</f>
        <v>597461198333.33301</v>
      </c>
      <c r="D24" s="33" t="s">
        <v>53</v>
      </c>
      <c r="E24" s="34">
        <f>D11</f>
        <v>37410245333.333336</v>
      </c>
      <c r="F24" s="33" t="s">
        <v>54</v>
      </c>
      <c r="G24" s="35">
        <f>D16</f>
        <v>0.062615355503741976</v>
      </c>
      <c r="H24" s="33" t="s">
        <v>55</v>
      </c>
      <c r="I24" s="35">
        <f>D18</f>
        <v>0.062615355503741976</v>
      </c>
    </row>
    <row r="27" ht="22.5" customHeight="1">
      <c r="B27" s="32" t="s">
        <v>56</v>
      </c>
      <c r="C27" s="32"/>
      <c r="D27" s="32"/>
      <c r="E27" s="32"/>
      <c r="F27" s="32"/>
      <c r="G27" s="32"/>
      <c r="H27" s="32"/>
      <c r="I27" s="32"/>
      <c r="J27" s="32"/>
    </row>
    <row r="28" ht="45" customHeight="1">
      <c r="B28" s="6" t="s">
        <v>57</v>
      </c>
      <c r="C28" s="6" t="s">
        <v>58</v>
      </c>
      <c r="D28" s="6" t="s">
        <v>59</v>
      </c>
      <c r="E28" s="6" t="s">
        <v>60</v>
      </c>
      <c r="F28" s="6" t="s">
        <v>61</v>
      </c>
      <c r="G28" s="6" t="s">
        <v>62</v>
      </c>
      <c r="H28" s="6" t="s">
        <v>63</v>
      </c>
      <c r="I28" s="6" t="s">
        <v>64</v>
      </c>
      <c r="J28" s="6"/>
    </row>
    <row r="29" ht="33.75" customHeight="1">
      <c r="B29" s="8" t="s">
        <v>65</v>
      </c>
      <c r="C29" s="24">
        <v>0.46100000000000002</v>
      </c>
      <c r="D29" s="36">
        <v>0.46100000000000002</v>
      </c>
      <c r="E29" s="9">
        <v>77294</v>
      </c>
      <c r="F29" s="37">
        <f t="shared" ref="F29:F35" si="3">$E$37*D29</f>
        <v>77294.486999999994</v>
      </c>
      <c r="G29" s="37">
        <f t="shared" ref="G29:G35" si="4">F29/12</f>
        <v>6441.2072500000004</v>
      </c>
      <c r="H29" s="8" t="s">
        <v>66</v>
      </c>
      <c r="I29" s="24">
        <f t="shared" ref="I29:I35" si="5">D29-C29</f>
        <v>0</v>
      </c>
    </row>
    <row r="30" ht="57">
      <c r="B30" s="11" t="s">
        <v>67</v>
      </c>
      <c r="C30" s="38">
        <v>0.28000000000000003</v>
      </c>
      <c r="D30" s="36">
        <v>0.28000000000000003</v>
      </c>
      <c r="E30" s="39">
        <v>46947</v>
      </c>
      <c r="F30" s="40">
        <f t="shared" si="3"/>
        <v>46946.760000000002</v>
      </c>
      <c r="G30" s="40">
        <f t="shared" si="4"/>
        <v>3912.23</v>
      </c>
      <c r="H30" s="11" t="s">
        <v>68</v>
      </c>
      <c r="I30" s="38">
        <f t="shared" si="5"/>
        <v>0</v>
      </c>
    </row>
    <row r="31" ht="57">
      <c r="B31" s="8" t="s">
        <v>69</v>
      </c>
      <c r="C31" s="24">
        <v>0.051999999999999998</v>
      </c>
      <c r="D31" s="36">
        <v>0.051999999999999998</v>
      </c>
      <c r="E31" s="9">
        <v>8719</v>
      </c>
      <c r="F31" s="37">
        <f t="shared" si="3"/>
        <v>8718.6839999999993</v>
      </c>
      <c r="G31" s="37">
        <f t="shared" si="4"/>
        <v>726.55700000000002</v>
      </c>
      <c r="H31" s="8" t="s">
        <v>70</v>
      </c>
      <c r="I31" s="24">
        <f t="shared" si="5"/>
        <v>0</v>
      </c>
    </row>
    <row r="32" ht="57">
      <c r="B32" s="11" t="s">
        <v>71</v>
      </c>
      <c r="C32" s="38">
        <v>0.049000000000000002</v>
      </c>
      <c r="D32" s="36">
        <v>0.049000000000000002</v>
      </c>
      <c r="E32" s="39">
        <v>8216</v>
      </c>
      <c r="F32" s="40">
        <f t="shared" si="3"/>
        <v>8215.6830000000009</v>
      </c>
      <c r="G32" s="40">
        <f t="shared" si="4"/>
        <v>684.64025000000004</v>
      </c>
      <c r="H32" s="11" t="s">
        <v>72</v>
      </c>
      <c r="I32" s="38">
        <f t="shared" si="5"/>
        <v>0</v>
      </c>
    </row>
    <row r="33" ht="42.75">
      <c r="B33" s="8" t="s">
        <v>73</v>
      </c>
      <c r="C33" s="24">
        <v>0.048000000000000001</v>
      </c>
      <c r="D33" s="36">
        <v>0.048000000000000001</v>
      </c>
      <c r="E33" s="9">
        <v>8048</v>
      </c>
      <c r="F33" s="37">
        <f t="shared" si="3"/>
        <v>8048.0159999999996</v>
      </c>
      <c r="G33" s="37">
        <f t="shared" si="4"/>
        <v>670.66800000000001</v>
      </c>
      <c r="H33" s="8" t="s">
        <v>74</v>
      </c>
      <c r="I33" s="24">
        <f t="shared" si="5"/>
        <v>0</v>
      </c>
    </row>
    <row r="34" ht="42.75">
      <c r="B34" s="11" t="s">
        <v>75</v>
      </c>
      <c r="C34" s="38">
        <v>0.087999999999999995</v>
      </c>
      <c r="D34" s="36">
        <v>0.087999999999999995</v>
      </c>
      <c r="E34" s="39">
        <v>14755</v>
      </c>
      <c r="F34" s="40">
        <f t="shared" si="3"/>
        <v>14754.696</v>
      </c>
      <c r="G34" s="40">
        <f t="shared" si="4"/>
        <v>1229.558</v>
      </c>
      <c r="H34" s="11" t="s">
        <v>76</v>
      </c>
      <c r="I34" s="38">
        <f t="shared" si="5"/>
        <v>0</v>
      </c>
    </row>
    <row r="35" ht="57">
      <c r="B35" s="8" t="s">
        <v>77</v>
      </c>
      <c r="C35" s="24">
        <v>0.021999999999999999</v>
      </c>
      <c r="D35" s="36">
        <v>0.021999999999999999</v>
      </c>
      <c r="E35" s="9">
        <v>3689</v>
      </c>
      <c r="F35" s="37">
        <f t="shared" si="3"/>
        <v>3688.674</v>
      </c>
      <c r="G35" s="37">
        <f t="shared" si="4"/>
        <v>307.3895</v>
      </c>
      <c r="H35" s="8" t="s">
        <v>78</v>
      </c>
      <c r="I35" s="24">
        <f t="shared" si="5"/>
        <v>0</v>
      </c>
    </row>
    <row r="36" ht="28.5">
      <c r="B36" s="41" t="s">
        <v>79</v>
      </c>
      <c r="C36" s="42">
        <f>SUM(C29:C35)</f>
        <v>1</v>
      </c>
      <c r="D36" s="42">
        <f>SUM(D29:D35)</f>
        <v>1</v>
      </c>
      <c r="E36" s="43">
        <f>SUM(E29:E35)</f>
        <v>167668</v>
      </c>
      <c r="F36" s="44">
        <f>SUM(F29:F35)</f>
        <v>167667</v>
      </c>
      <c r="G36" s="44">
        <f>SUM(G29:G35)</f>
        <v>13972.25</v>
      </c>
      <c r="H36" s="41" t="s">
        <v>80</v>
      </c>
      <c r="I36" s="42">
        <f t="shared" ref="I36:I37" si="6">D36-100%</f>
        <v>0</v>
      </c>
    </row>
    <row r="37" ht="28.5">
      <c r="B37" s="45" t="s">
        <v>81</v>
      </c>
      <c r="C37" s="46">
        <v>1</v>
      </c>
      <c r="D37" s="46">
        <f>SUM(D29:D35)</f>
        <v>1</v>
      </c>
      <c r="E37" s="47">
        <v>167667</v>
      </c>
      <c r="F37" s="48">
        <f>SUM(F29:F35)</f>
        <v>167667</v>
      </c>
      <c r="G37" s="48">
        <f>SUM(G29:G35)</f>
        <v>13972.25</v>
      </c>
      <c r="H37" s="45" t="s">
        <v>82</v>
      </c>
      <c r="I37" s="46">
        <f t="shared" si="6"/>
        <v>0</v>
      </c>
    </row>
    <row r="39" ht="42" customHeight="1"/>
    <row r="40" ht="42" customHeight="1">
      <c r="B40" s="49" t="s">
        <v>83</v>
      </c>
      <c r="C40" s="49"/>
      <c r="D40" s="49"/>
      <c r="E40" s="49"/>
      <c r="F40" s="49"/>
      <c r="G40" s="49"/>
      <c r="H40" s="49"/>
      <c r="I40" s="49"/>
      <c r="J40" s="49"/>
    </row>
    <row r="42" ht="15" customHeight="1">
      <c r="B42" s="50" t="s">
        <v>84</v>
      </c>
      <c r="C42" s="50"/>
      <c r="D42" s="50"/>
      <c r="E42" s="50"/>
      <c r="F42" s="50"/>
      <c r="G42" s="50"/>
      <c r="H42" s="50"/>
      <c r="I42" s="50"/>
      <c r="J42" s="50"/>
    </row>
  </sheetData>
  <mergeCells count="10">
    <mergeCell ref="B2:J2"/>
    <mergeCell ref="B3:J3"/>
    <mergeCell ref="B5:G5"/>
    <mergeCell ref="H5:J5"/>
    <mergeCell ref="H8:J8"/>
    <mergeCell ref="B14:G14"/>
    <mergeCell ref="B23:J23"/>
    <mergeCell ref="B27:J27"/>
    <mergeCell ref="B40:J40"/>
    <mergeCell ref="B42:J42"/>
  </mergeCells>
  <printOptions headings="0" gridLines="0" horizontalCentered="0" verticalCentered="0"/>
  <pageMargins left="0.75" right="0.75" top="1" bottom="1" header="0.51181102362204689" footer="0.5"/>
  <pageSetup paperSize="1" scale="100" fitToWidth="1" fitToHeight="0" pageOrder="downThenOver" orientation="landscape" usePrinterDefaults="1" blackAndWhite="0" draft="0" cellComments="none" useFirstPageNumber="0" errors="displayed" horizontalDpi="300" verticalDpi="300" copies="1"/>
  <headerFooter>
    <oddFooter>&amp;CVALUVENTUM · Grundeinkommen AT</oddFooter>
  </headerFooter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aboveAverage="0" rank="0" text="" id="{24D6B4C0-90A4-4516-87C1-11612776B6AE}">
            <xm:f>$D$20&lt;0</xm:f>
            <x14:dxf>
              <font>
                <b/>
                <sz val="44.000000"/>
                <color rgb="FFC62828"/>
              </font>
            </x14:dxf>
          </x14:cfRule>
          <xm:sqref>H6</xm:sqref>
        </x14:conditionalFormatting>
        <x14:conditionalFormatting xmlns:xm="http://schemas.microsoft.com/office/excel/2006/main">
          <x14:cfRule type="expression" priority="3" aboveAverage="0" rank="0" text="" id="{7F6CBC75-27E0-4371-BE1E-415CAB05C6D3}">
            <xm:f>ABS($D$20)&lt;0.01</xm:f>
            <x14:dxf>
              <font>
                <b/>
                <sz val="44.000000"/>
                <color rgb="FFF5B942"/>
              </font>
            </x14:dxf>
          </x14:cfRule>
          <xm:sqref>I6</xm:sqref>
        </x14:conditionalFormatting>
        <x14:conditionalFormatting xmlns:xm="http://schemas.microsoft.com/office/excel/2006/main">
          <x14:cfRule type="expression" priority="4" aboveAverage="0" rank="0" text="" id="{FA3593FA-F75A-4208-B486-66DB3EF20D5D}">
            <xm:f>$D$20&gt;0</xm:f>
            <x14:dxf>
              <font>
                <b/>
                <sz val="44.000000"/>
                <color rgb="FF21A366"/>
              </font>
            </x14:dxf>
          </x14:cfRule>
          <xm:sqref>J6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 disablePrompts="0">
        <x14:dataValidation xr:uid="{07B4C7B5-8A1D-4645-8214-F2BC68A4E8F6}" type="decimal" allowBlank="0" error="Bitte einen Prozentsatz zwischen 0 % und 100 % eingeben." errorStyle="stop" errorTitle="Ungültiger Prozentsatz" imeMode="noControl" operator="between" showDropDown="0" showErrorMessage="0" showInputMessage="0">
          <x14:formula1>
            <xm:f>0</xm:f>
          </x14:formula1>
          <x14:formula2>
            <xm:f>1</xm:f>
          </x14:formula2>
          <xm:sqref>C18</xm:sqref>
        </x14:dataValidation>
        <x14:dataValidation xr:uid="{BCEADBEC-DD97-40EC-B2B8-487E2FE90A56}" type="decimal" allowBlank="0" errorStyle="stop" imeMode="noControl" operator="between" showDropDown="0" showErrorMessage="0" showInputMessage="0">
          <x14:formula1>
            <xm:f>0</xm:f>
          </x14:formula1>
          <x14:formula2>
            <xm:f>1</xm:f>
          </x14:formula2>
          <xm:sqref>D29:D35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0" showRowColHeaders="1" showZeros="1" rightToLeft="0" view="normal" topLeftCell="A1" zoomScale="100" workbookViewId="0">
      <selection activeCell="A1" activeCellId="0" sqref="A1"/>
    </sheetView>
  </sheetViews>
  <sheetFormatPr defaultColWidth="8.6796875" defaultRowHeight="15" customHeight="1"/>
  <cols>
    <col customWidth="1" min="2" max="2" style="0" width="32"/>
    <col customWidth="1" min="3" max="3" style="0" width="15"/>
  </cols>
  <sheetData>
    <row r="2" ht="19.699999999999999">
      <c r="B2" s="51" t="s">
        <v>85</v>
      </c>
    </row>
    <row r="4" ht="15">
      <c r="C4" s="52" t="s">
        <v>86</v>
      </c>
    </row>
    <row r="5" ht="15">
      <c r="B5" t="str">
        <f>'Grundeinkommen AT'!B29</f>
        <v xml:space="preserve">Alter (Pensionen)</v>
      </c>
      <c r="C5" s="53">
        <f>'Grundeinkommen AT'!D29</f>
        <v>0.46100000000000002</v>
      </c>
    </row>
    <row r="6" ht="15">
      <c r="B6" t="str">
        <f>'Grundeinkommen AT'!B30</f>
        <v xml:space="preserve">Krankheit / Gesundheit</v>
      </c>
      <c r="C6" s="53">
        <f>'Grundeinkommen AT'!D30</f>
        <v>0.28000000000000003</v>
      </c>
    </row>
    <row r="7" ht="15">
      <c r="B7" t="str">
        <f>'Grundeinkommen AT'!B31</f>
        <v>Invalidität</v>
      </c>
      <c r="C7" s="53">
        <f>'Grundeinkommen AT'!D31</f>
        <v>0.051999999999999998</v>
      </c>
    </row>
    <row r="8" ht="15">
      <c r="B8" t="str">
        <f>'Grundeinkommen AT'!B32</f>
        <v>Arbeitslosigkeit</v>
      </c>
      <c r="C8" s="53">
        <f>'Grundeinkommen AT'!D32</f>
        <v>0.049000000000000002</v>
      </c>
    </row>
    <row r="9" ht="15">
      <c r="B9" t="str">
        <f>'Grundeinkommen AT'!B33</f>
        <v>Hinterbliebene</v>
      </c>
      <c r="C9" s="53">
        <f>'Grundeinkommen AT'!D33</f>
        <v>0.048000000000000001</v>
      </c>
    </row>
    <row r="10" ht="15">
      <c r="B10" t="str">
        <f>'Grundeinkommen AT'!B34</f>
        <v xml:space="preserve">Familie / Kinder</v>
      </c>
      <c r="C10" s="53">
        <f>'Grundeinkommen AT'!D34</f>
        <v>0.087999999999999995</v>
      </c>
    </row>
    <row r="11" ht="15">
      <c r="B11" t="str">
        <f>'Grundeinkommen AT'!B35</f>
        <v xml:space="preserve">Wohnen &amp; Soziale Ausgrenzung</v>
      </c>
      <c r="C11" s="53">
        <f>'Grundeinkommen AT'!D35</f>
        <v>0.021999999999999999</v>
      </c>
    </row>
  </sheetData>
  <printOptions headings="0" gridLines="0" horizontalCentered="0" verticalCentered="0"/>
  <pageMargins left="0.75" right="0.75" top="1" bottom="1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dc:language>en-US</dc:language>
  <cp:revision>6</cp:revision>
  <dcterms:created xsi:type="dcterms:W3CDTF">2026-09-13T08:09:56Z</dcterms:created>
  <dcterms:modified xsi:type="dcterms:W3CDTF">2026-09-16T01:01:51Z</dcterms:modified>
</cp:coreProperties>
</file>